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ttilehtisalo/Desktop/"/>
    </mc:Choice>
  </mc:AlternateContent>
  <xr:revisionPtr revIDLastSave="0" documentId="8_{E6B2B44A-63B4-AA4F-A3C7-FF9263256827}" xr6:coauthVersionLast="47" xr6:coauthVersionMax="47" xr10:uidLastSave="{00000000-0000-0000-0000-000000000000}"/>
  <bookViews>
    <workbookView xWindow="40020" yWindow="1500" windowWidth="25780" windowHeight="15340"/>
  </bookViews>
  <sheets>
    <sheet name="Taul1" sheetId="1" r:id="rId1"/>
    <sheet name="Taul2" sheetId="2" r:id="rId2"/>
    <sheet name="Taul3" sheetId="3" r:id="rId3"/>
    <sheet name="Taul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" l="1"/>
  <c r="F45" i="1"/>
  <c r="G40" i="1"/>
  <c r="E40" i="1"/>
  <c r="G54" i="1"/>
  <c r="G52" i="1"/>
  <c r="G55" i="1" s="1"/>
  <c r="G48" i="1"/>
  <c r="F48" i="1"/>
  <c r="G46" i="1"/>
  <c r="G49" i="1"/>
  <c r="F34" i="1"/>
  <c r="F32" i="1"/>
  <c r="G36" i="1"/>
  <c r="G29" i="1"/>
  <c r="G23" i="1"/>
  <c r="G10" i="1"/>
  <c r="G24" i="1" s="1"/>
  <c r="G42" i="1" s="1"/>
  <c r="G56" i="1" s="1"/>
  <c r="D54" i="1"/>
  <c r="E54" i="1"/>
  <c r="E52" i="1"/>
  <c r="E46" i="1"/>
  <c r="D48" i="1"/>
  <c r="E48" i="1" s="1"/>
  <c r="E36" i="1"/>
  <c r="D28" i="1"/>
  <c r="E29" i="1"/>
  <c r="E37" i="1" s="1"/>
  <c r="E23" i="1"/>
  <c r="E10" i="1"/>
  <c r="E24" i="1"/>
  <c r="G37" i="1"/>
  <c r="E55" i="1"/>
  <c r="E49" i="1" l="1"/>
  <c r="E42" i="1"/>
  <c r="E56" i="1" l="1"/>
</calcChain>
</file>

<file path=xl/sharedStrings.xml><?xml version="1.0" encoding="utf-8"?>
<sst xmlns="http://schemas.openxmlformats.org/spreadsheetml/2006/main" count="55" uniqueCount="51">
  <si>
    <t>Metsästysseura xxxxx ry</t>
  </si>
  <si>
    <t>TULOSLASKELMA</t>
  </si>
  <si>
    <t xml:space="preserve">  Riistanhoito ja metsästys</t>
  </si>
  <si>
    <t xml:space="preserve">   Tuotot</t>
  </si>
  <si>
    <t xml:space="preserve">     3000 Hirvijahdin osallistumismaksut</t>
  </si>
  <si>
    <t xml:space="preserve">     3010 Riistanhoitomaksutuotot</t>
  </si>
  <si>
    <t xml:space="preserve">     3020 Muut tuotot</t>
  </si>
  <si>
    <t xml:space="preserve">   Kulut</t>
  </si>
  <si>
    <t xml:space="preserve">     3200 Hirvijahtimaiden vuokrat</t>
  </si>
  <si>
    <t xml:space="preserve">     3201 Hirviluvat</t>
  </si>
  <si>
    <t xml:space="preserve">     3202 Tornitarvikeet</t>
  </si>
  <si>
    <t xml:space="preserve">     3203 Peijaiskulut</t>
  </si>
  <si>
    <t xml:space="preserve">     3204 Lahtivajan kulut</t>
  </si>
  <si>
    <t xml:space="preserve">     3210 Pienriistamaiden vuokrat</t>
  </si>
  <si>
    <t xml:space="preserve">     3210 Riistahoitokulut</t>
  </si>
  <si>
    <t xml:space="preserve">     3231 Toimistotarvikkeet</t>
  </si>
  <si>
    <t xml:space="preserve">     3230 Pankki- ja postikulut</t>
  </si>
  <si>
    <t xml:space="preserve">     3232 Kokous- ja neuvottelukulut</t>
  </si>
  <si>
    <t xml:space="preserve">     3233 Huomionosoitukset</t>
  </si>
  <si>
    <t xml:space="preserve">     3240 Metsästysampumatoiminta</t>
  </si>
  <si>
    <t xml:space="preserve"> Majatoiminta</t>
  </si>
  <si>
    <t xml:space="preserve">  Tuotot</t>
  </si>
  <si>
    <t xml:space="preserve">     4010 Majamaksut</t>
  </si>
  <si>
    <t xml:space="preserve">     4000 Liittymismaksut maja</t>
  </si>
  <si>
    <t xml:space="preserve">     4020 Majan vuokratuotot</t>
  </si>
  <si>
    <t xml:space="preserve">  Kulut</t>
  </si>
  <si>
    <t xml:space="preserve">      4100 Sähkökulut</t>
  </si>
  <si>
    <t xml:space="preserve">      4101 Vakuutukset</t>
  </si>
  <si>
    <t xml:space="preserve">      4102 Jätehuolto</t>
  </si>
  <si>
    <t xml:space="preserve">      4103 Majan tarvikkeet</t>
  </si>
  <si>
    <t xml:space="preserve">      4104 Korjaus ja huolto</t>
  </si>
  <si>
    <t xml:space="preserve">      4110 Muut kulut</t>
  </si>
  <si>
    <t>Maja yhteensä</t>
  </si>
  <si>
    <t>Poistot</t>
  </si>
  <si>
    <t xml:space="preserve">      5010 Poistot rakennuksista</t>
  </si>
  <si>
    <t>TUOTTO-/KULUJÄÄMÄ</t>
  </si>
  <si>
    <t>VARSINAINEN TOIMINTA</t>
  </si>
  <si>
    <t>VARAINHANKINTA</t>
  </si>
  <si>
    <t xml:space="preserve"> Tuotot</t>
  </si>
  <si>
    <t xml:space="preserve">     6000 Jäsenmaksutuotot</t>
  </si>
  <si>
    <t xml:space="preserve">      6100 Jäsenmaksukulut</t>
  </si>
  <si>
    <t>Varainhankinta yhteensä</t>
  </si>
  <si>
    <t>RAHOITUSTOIMINTA</t>
  </si>
  <si>
    <t xml:space="preserve">      7100 Korkotuotot</t>
  </si>
  <si>
    <t xml:space="preserve">      7200 Korkokulut</t>
  </si>
  <si>
    <t>Rahoitustoiminta yhteensä</t>
  </si>
  <si>
    <t xml:space="preserve">     6010 Liittymismaksut</t>
  </si>
  <si>
    <t>TILIKAUDEN YLI-/ALIJÄÄMÄ</t>
  </si>
  <si>
    <t xml:space="preserve">      5030 Muut poistot</t>
  </si>
  <si>
    <t>01.01.-31.12.2019</t>
  </si>
  <si>
    <t>01.01.-31.12.2020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</si>
</sst>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4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workbookViewId="0"/>
  </sheetViews>
  <sheetFormatPr baseColWidth="10" defaultRowHeight="15" x14ac:dyDescent="0.2"/>
  <cols>
    <col min="1" max="1" width="16.6640625" customWidth="1"/>
    <col min="2" max="256" width="8.83203125" customWidth="1"/>
  </cols>
  <sheetData>
    <row r="1" spans="1:7" x14ac:dyDescent="0.2">
      <c r="A1" t="s">
        <v>0</v>
      </c>
      <c r="D1" t="s">
        <v>1</v>
      </c>
    </row>
    <row r="3" spans="1:7" x14ac:dyDescent="0.2">
      <c r="D3" t="s">
        <v>49</v>
      </c>
      <c r="F3" t="s">
        <v>50</v>
      </c>
    </row>
    <row r="5" spans="1:7" x14ac:dyDescent="0.2">
      <c r="A5" t="s">
        <v>36</v>
      </c>
    </row>
    <row r="6" spans="1:7" x14ac:dyDescent="0.2">
      <c r="A6" t="s">
        <v>2</v>
      </c>
    </row>
    <row r="7" spans="1:7" x14ac:dyDescent="0.2">
      <c r="A7" t="s">
        <v>3</v>
      </c>
    </row>
    <row r="8" spans="1:7" x14ac:dyDescent="0.2">
      <c r="A8" t="s">
        <v>4</v>
      </c>
      <c r="D8" s="1">
        <v>2500</v>
      </c>
      <c r="E8" s="1"/>
      <c r="F8" s="1">
        <v>2000</v>
      </c>
      <c r="G8" s="1"/>
    </row>
    <row r="9" spans="1:7" x14ac:dyDescent="0.2">
      <c r="A9" t="s">
        <v>5</v>
      </c>
      <c r="D9" s="3">
        <v>50</v>
      </c>
      <c r="E9" s="1"/>
      <c r="F9" s="1">
        <v>0</v>
      </c>
      <c r="G9" s="1"/>
    </row>
    <row r="10" spans="1:7" x14ac:dyDescent="0.2">
      <c r="A10" t="s">
        <v>6</v>
      </c>
      <c r="D10" s="2">
        <v>0</v>
      </c>
      <c r="E10" s="1">
        <f>SUM(D8:D10)</f>
        <v>2550</v>
      </c>
      <c r="F10" s="2">
        <v>100</v>
      </c>
      <c r="G10" s="1">
        <f>SUM(F8:F10)</f>
        <v>2100</v>
      </c>
    </row>
    <row r="11" spans="1:7" x14ac:dyDescent="0.2">
      <c r="A11" t="s">
        <v>7</v>
      </c>
      <c r="D11" s="1"/>
      <c r="E11" s="1"/>
      <c r="F11" s="1"/>
      <c r="G11" s="1"/>
    </row>
    <row r="12" spans="1:7" x14ac:dyDescent="0.2">
      <c r="A12" t="s">
        <v>8</v>
      </c>
      <c r="D12" s="1">
        <v>-500</v>
      </c>
      <c r="E12" s="1"/>
      <c r="F12" s="1">
        <v>475</v>
      </c>
      <c r="G12" s="1"/>
    </row>
    <row r="13" spans="1:7" x14ac:dyDescent="0.2">
      <c r="A13" t="s">
        <v>9</v>
      </c>
      <c r="D13" s="1">
        <v>-900</v>
      </c>
      <c r="E13" s="1"/>
      <c r="F13" s="1">
        <v>-800</v>
      </c>
      <c r="G13" s="1"/>
    </row>
    <row r="14" spans="1:7" x14ac:dyDescent="0.2">
      <c r="A14" t="s">
        <v>10</v>
      </c>
      <c r="D14" s="1">
        <v>-550.54999999999995</v>
      </c>
      <c r="E14" s="1"/>
      <c r="F14" s="1">
        <v>-400</v>
      </c>
      <c r="G14" s="1"/>
    </row>
    <row r="15" spans="1:7" x14ac:dyDescent="0.2">
      <c r="A15" t="s">
        <v>11</v>
      </c>
      <c r="D15" s="1">
        <v>-675.26</v>
      </c>
      <c r="E15" s="1"/>
      <c r="F15" s="1">
        <v>0</v>
      </c>
      <c r="G15" s="1"/>
    </row>
    <row r="16" spans="1:7" x14ac:dyDescent="0.2">
      <c r="A16" t="s">
        <v>12</v>
      </c>
      <c r="D16" s="1">
        <v>-150.6</v>
      </c>
      <c r="E16" s="1"/>
      <c r="F16" s="1">
        <v>-176.8</v>
      </c>
      <c r="G16" s="1"/>
    </row>
    <row r="17" spans="1:7" x14ac:dyDescent="0.2">
      <c r="A17" t="s">
        <v>13</v>
      </c>
      <c r="D17" s="1">
        <v>-250</v>
      </c>
      <c r="E17" s="1"/>
      <c r="F17" s="1">
        <v>-250</v>
      </c>
      <c r="G17" s="1"/>
    </row>
    <row r="18" spans="1:7" x14ac:dyDescent="0.2">
      <c r="A18" t="s">
        <v>14</v>
      </c>
      <c r="D18" s="1">
        <v>-645</v>
      </c>
      <c r="E18" s="1"/>
      <c r="F18" s="1">
        <v>-590</v>
      </c>
      <c r="G18" s="1"/>
    </row>
    <row r="19" spans="1:7" x14ac:dyDescent="0.2">
      <c r="A19" t="s">
        <v>16</v>
      </c>
      <c r="D19" s="1">
        <v>-75</v>
      </c>
      <c r="E19" s="1"/>
      <c r="F19" s="1">
        <v>-69</v>
      </c>
      <c r="G19" s="1"/>
    </row>
    <row r="20" spans="1:7" x14ac:dyDescent="0.2">
      <c r="A20" t="s">
        <v>15</v>
      </c>
      <c r="D20" s="1">
        <v>-61.4</v>
      </c>
      <c r="E20" s="1"/>
      <c r="F20" s="1">
        <v>-53.4</v>
      </c>
      <c r="G20" s="1"/>
    </row>
    <row r="21" spans="1:7" x14ac:dyDescent="0.2">
      <c r="A21" t="s">
        <v>17</v>
      </c>
      <c r="D21" s="1">
        <v>-95</v>
      </c>
      <c r="E21" s="1"/>
      <c r="F21" s="1">
        <v>-125.3</v>
      </c>
      <c r="G21" s="1"/>
    </row>
    <row r="22" spans="1:7" x14ac:dyDescent="0.2">
      <c r="A22" t="s">
        <v>18</v>
      </c>
      <c r="D22" s="1">
        <v>-120</v>
      </c>
      <c r="E22" s="1"/>
      <c r="F22" s="1">
        <v>-75</v>
      </c>
      <c r="G22" s="1"/>
    </row>
    <row r="23" spans="1:7" x14ac:dyDescent="0.2">
      <c r="A23" t="s">
        <v>19</v>
      </c>
      <c r="D23" s="2">
        <v>-185</v>
      </c>
      <c r="E23" s="2">
        <f>SUM(D12:D23)</f>
        <v>-4207.8099999999995</v>
      </c>
      <c r="F23" s="1">
        <v>-210</v>
      </c>
      <c r="G23" s="1">
        <f>SUM(F12:F23)</f>
        <v>-2274.5</v>
      </c>
    </row>
    <row r="24" spans="1:7" x14ac:dyDescent="0.2">
      <c r="A24" t="s">
        <v>2</v>
      </c>
      <c r="D24" s="1"/>
      <c r="E24" s="1">
        <f>SUM(E10:E23)</f>
        <v>-1657.8099999999995</v>
      </c>
      <c r="F24" s="1"/>
      <c r="G24" s="1">
        <f>SUM(G10:G23)</f>
        <v>-174.5</v>
      </c>
    </row>
    <row r="25" spans="1:7" x14ac:dyDescent="0.2">
      <c r="A25" t="s">
        <v>20</v>
      </c>
      <c r="D25" s="1"/>
      <c r="E25" s="1"/>
      <c r="F25" s="1"/>
      <c r="G25" s="1"/>
    </row>
    <row r="26" spans="1:7" x14ac:dyDescent="0.2">
      <c r="A26" t="s">
        <v>21</v>
      </c>
      <c r="D26" s="1"/>
      <c r="E26" s="1"/>
      <c r="F26" s="1"/>
      <c r="G26" s="1"/>
    </row>
    <row r="27" spans="1:7" x14ac:dyDescent="0.2">
      <c r="A27" t="s">
        <v>23</v>
      </c>
      <c r="D27" s="1">
        <v>500</v>
      </c>
      <c r="E27" s="1"/>
      <c r="F27" s="1">
        <v>0</v>
      </c>
      <c r="G27" s="1"/>
    </row>
    <row r="28" spans="1:7" x14ac:dyDescent="0.2">
      <c r="A28" t="s">
        <v>22</v>
      </c>
      <c r="D28" s="1">
        <f>45*10</f>
        <v>450</v>
      </c>
      <c r="E28" s="1"/>
      <c r="F28" s="1">
        <v>400</v>
      </c>
      <c r="G28" s="1"/>
    </row>
    <row r="29" spans="1:7" x14ac:dyDescent="0.2">
      <c r="A29" t="s">
        <v>24</v>
      </c>
      <c r="D29" s="2">
        <v>150</v>
      </c>
      <c r="E29" s="1">
        <f>SUM(D27:D29)</f>
        <v>1100</v>
      </c>
      <c r="F29" s="2">
        <v>275</v>
      </c>
      <c r="G29" s="1">
        <f>SUM(F27:F29)</f>
        <v>675</v>
      </c>
    </row>
    <row r="30" spans="1:7" x14ac:dyDescent="0.2">
      <c r="A30" t="s">
        <v>25</v>
      </c>
      <c r="D30" s="1"/>
      <c r="E30" s="1"/>
      <c r="F30" s="1"/>
    </row>
    <row r="31" spans="1:7" x14ac:dyDescent="0.2">
      <c r="A31" t="s">
        <v>26</v>
      </c>
      <c r="D31" s="1">
        <v>-456.45</v>
      </c>
      <c r="E31" s="1"/>
      <c r="F31" s="1">
        <v>-405.2</v>
      </c>
    </row>
    <row r="32" spans="1:7" x14ac:dyDescent="0.2">
      <c r="A32" t="s">
        <v>27</v>
      </c>
      <c r="D32" s="1">
        <v>-120</v>
      </c>
      <c r="E32" s="1"/>
      <c r="F32" s="1">
        <f>+D32*0.98</f>
        <v>-117.6</v>
      </c>
    </row>
    <row r="33" spans="1:7" x14ac:dyDescent="0.2">
      <c r="A33" t="s">
        <v>28</v>
      </c>
      <c r="D33" s="1">
        <v>-110</v>
      </c>
      <c r="E33" s="1"/>
      <c r="F33" s="1">
        <v>-106.7</v>
      </c>
    </row>
    <row r="34" spans="1:7" x14ac:dyDescent="0.2">
      <c r="A34" t="s">
        <v>29</v>
      </c>
      <c r="D34" s="1">
        <v>-156.19999999999999</v>
      </c>
      <c r="E34" s="1"/>
      <c r="F34" s="1">
        <f>+D34*0.98</f>
        <v>-153.07599999999999</v>
      </c>
    </row>
    <row r="35" spans="1:7" x14ac:dyDescent="0.2">
      <c r="A35" t="s">
        <v>30</v>
      </c>
      <c r="D35" s="1">
        <v>-256</v>
      </c>
      <c r="E35" s="1"/>
      <c r="F35" s="1">
        <v>-105.2</v>
      </c>
    </row>
    <row r="36" spans="1:7" x14ac:dyDescent="0.2">
      <c r="A36" t="s">
        <v>31</v>
      </c>
      <c r="D36" s="2">
        <v>0</v>
      </c>
      <c r="E36" s="2">
        <f>SUM(D31:D36)</f>
        <v>-1098.6500000000001</v>
      </c>
      <c r="F36" s="2">
        <v>-7.2</v>
      </c>
      <c r="G36" s="2">
        <f>SUM(F31:F36)</f>
        <v>-894.97600000000011</v>
      </c>
    </row>
    <row r="37" spans="1:7" x14ac:dyDescent="0.2">
      <c r="A37" t="s">
        <v>32</v>
      </c>
      <c r="D37" s="1"/>
      <c r="E37" s="1">
        <f>SUM(E29:E36)</f>
        <v>1.3499999999999091</v>
      </c>
      <c r="F37" s="1"/>
      <c r="G37" s="1">
        <f>SUM(G29:G36)</f>
        <v>-219.97600000000011</v>
      </c>
    </row>
    <row r="38" spans="1:7" x14ac:dyDescent="0.2">
      <c r="A38" t="s">
        <v>33</v>
      </c>
      <c r="D38" s="1"/>
      <c r="E38" s="1"/>
      <c r="F38" s="1"/>
    </row>
    <row r="39" spans="1:7" x14ac:dyDescent="0.2">
      <c r="A39" t="s">
        <v>34</v>
      </c>
      <c r="D39" s="1">
        <v>-1178.8499999999999</v>
      </c>
      <c r="E39" s="1"/>
      <c r="F39" s="1">
        <v>-1580</v>
      </c>
    </row>
    <row r="40" spans="1:7" x14ac:dyDescent="0.2">
      <c r="A40" t="s">
        <v>48</v>
      </c>
      <c r="D40" s="2">
        <v>-62.5</v>
      </c>
      <c r="E40" s="1">
        <f>SUM(D39:D40)</f>
        <v>-1241.3499999999999</v>
      </c>
      <c r="F40" s="2">
        <v>-62.5</v>
      </c>
      <c r="G40" s="1">
        <f>SUM(F39:F40)</f>
        <v>-1642.5</v>
      </c>
    </row>
    <row r="41" spans="1:7" x14ac:dyDescent="0.2">
      <c r="D41" s="2"/>
      <c r="E41" s="1"/>
      <c r="F41" s="2"/>
      <c r="G41" s="1"/>
    </row>
    <row r="42" spans="1:7" x14ac:dyDescent="0.2">
      <c r="A42" t="s">
        <v>35</v>
      </c>
      <c r="D42" s="1"/>
      <c r="E42" s="1">
        <f>+E24+E37+E40</f>
        <v>-2897.8099999999995</v>
      </c>
      <c r="F42" s="1"/>
      <c r="G42" s="1">
        <f>+G24+G37+G40</f>
        <v>-2036.9760000000001</v>
      </c>
    </row>
    <row r="43" spans="1:7" x14ac:dyDescent="0.2">
      <c r="A43" t="s">
        <v>37</v>
      </c>
      <c r="D43" s="1"/>
      <c r="E43" s="1"/>
      <c r="F43" s="1"/>
    </row>
    <row r="44" spans="1:7" x14ac:dyDescent="0.2">
      <c r="A44" t="s">
        <v>38</v>
      </c>
      <c r="D44" s="1"/>
      <c r="E44" s="1"/>
      <c r="F44" s="1"/>
    </row>
    <row r="45" spans="1:7" x14ac:dyDescent="0.2">
      <c r="A45" t="s">
        <v>39</v>
      </c>
      <c r="D45" s="3">
        <f>50*65</f>
        <v>3250</v>
      </c>
      <c r="E45" s="1"/>
      <c r="F45" s="1">
        <f>49*65</f>
        <v>3185</v>
      </c>
    </row>
    <row r="46" spans="1:7" x14ac:dyDescent="0.2">
      <c r="A46" t="s">
        <v>46</v>
      </c>
      <c r="D46" s="2">
        <v>500</v>
      </c>
      <c r="E46" s="1">
        <f>SUM(D45:D46)</f>
        <v>3750</v>
      </c>
      <c r="F46" s="2">
        <v>0</v>
      </c>
      <c r="G46" s="1">
        <f>SUM(F45:F46)</f>
        <v>3185</v>
      </c>
    </row>
    <row r="47" spans="1:7" x14ac:dyDescent="0.2">
      <c r="A47" t="s">
        <v>25</v>
      </c>
      <c r="D47" s="1"/>
      <c r="E47" s="1"/>
      <c r="F47" s="1"/>
    </row>
    <row r="48" spans="1:7" x14ac:dyDescent="0.2">
      <c r="A48" t="s">
        <v>40</v>
      </c>
      <c r="D48" s="2">
        <f>-50*9.5</f>
        <v>-475</v>
      </c>
      <c r="E48" s="2">
        <f>SUM(D48)</f>
        <v>-475</v>
      </c>
      <c r="F48" s="2">
        <f>-49*9</f>
        <v>-441</v>
      </c>
      <c r="G48" s="2">
        <f>SUM(F48)</f>
        <v>-441</v>
      </c>
    </row>
    <row r="49" spans="1:7" x14ac:dyDescent="0.2">
      <c r="A49" t="s">
        <v>41</v>
      </c>
      <c r="D49" s="1"/>
      <c r="E49" s="1">
        <f>SUM(E45:E48)</f>
        <v>3275</v>
      </c>
      <c r="F49" s="1"/>
      <c r="G49" s="1">
        <f>SUM(G46:G48)</f>
        <v>2744</v>
      </c>
    </row>
    <row r="50" spans="1:7" x14ac:dyDescent="0.2">
      <c r="A50" t="s">
        <v>42</v>
      </c>
      <c r="D50" s="1"/>
      <c r="E50" s="1"/>
      <c r="F50" s="1"/>
    </row>
    <row r="51" spans="1:7" x14ac:dyDescent="0.2">
      <c r="A51" t="s">
        <v>21</v>
      </c>
      <c r="D51" s="1"/>
      <c r="E51" s="1"/>
      <c r="F51" s="1"/>
    </row>
    <row r="52" spans="1:7" x14ac:dyDescent="0.2">
      <c r="A52" t="s">
        <v>43</v>
      </c>
      <c r="D52" s="2">
        <v>20.2</v>
      </c>
      <c r="E52" s="1">
        <f>SUM(D52)</f>
        <v>20.2</v>
      </c>
      <c r="F52" s="2">
        <v>10.15</v>
      </c>
      <c r="G52" s="1">
        <f>SUM(F52)</f>
        <v>10.15</v>
      </c>
    </row>
    <row r="53" spans="1:7" x14ac:dyDescent="0.2">
      <c r="A53" t="s">
        <v>25</v>
      </c>
      <c r="D53" s="1"/>
      <c r="E53" s="1"/>
      <c r="F53" s="1"/>
    </row>
    <row r="54" spans="1:7" x14ac:dyDescent="0.2">
      <c r="A54" t="s">
        <v>44</v>
      </c>
      <c r="D54" s="2">
        <f>-20000*0.02</f>
        <v>-400</v>
      </c>
      <c r="E54" s="2">
        <f>SUM(D54)</f>
        <v>-400</v>
      </c>
      <c r="F54" s="1">
        <v>-445</v>
      </c>
      <c r="G54" s="2">
        <f>SUM(F54)</f>
        <v>-445</v>
      </c>
    </row>
    <row r="55" spans="1:7" x14ac:dyDescent="0.2">
      <c r="A55" t="s">
        <v>45</v>
      </c>
      <c r="D55" s="1"/>
      <c r="E55" s="2">
        <f>SUM(E52:E54)</f>
        <v>-379.8</v>
      </c>
      <c r="F55" s="1"/>
      <c r="G55" s="1">
        <f>SUM(G52:G54)</f>
        <v>-434.85</v>
      </c>
    </row>
    <row r="56" spans="1:7" x14ac:dyDescent="0.2">
      <c r="A56" t="s">
        <v>47</v>
      </c>
      <c r="D56" s="1"/>
      <c r="E56" s="1">
        <f>+E49+E55+E42</f>
        <v>-2.6099999999996726</v>
      </c>
      <c r="F56" s="1"/>
      <c r="G56" s="1">
        <f>+G42+G49+G55</f>
        <v>272.17399999999986</v>
      </c>
    </row>
    <row r="57" spans="1:7" x14ac:dyDescent="0.2">
      <c r="D57" s="1"/>
      <c r="F57" s="1"/>
    </row>
    <row r="58" spans="1:7" x14ac:dyDescent="0.2">
      <c r="D58" s="1"/>
      <c r="E58" s="1"/>
      <c r="F58" s="1"/>
    </row>
    <row r="59" spans="1:7" x14ac:dyDescent="0.2">
      <c r="C59" s="1"/>
      <c r="D59" s="1"/>
      <c r="E59" s="1"/>
      <c r="F59" s="1"/>
    </row>
    <row r="60" spans="1:7" x14ac:dyDescent="0.2">
      <c r="D60" s="1"/>
      <c r="E60" s="1"/>
      <c r="F60" s="1"/>
    </row>
    <row r="61" spans="1:7" x14ac:dyDescent="0.2">
      <c r="D61" s="1"/>
      <c r="E61" s="1"/>
      <c r="F61" s="1"/>
    </row>
    <row r="62" spans="1:7" x14ac:dyDescent="0.2">
      <c r="D62" s="1"/>
      <c r="E62" s="1"/>
      <c r="F62" s="1"/>
    </row>
    <row r="63" spans="1:7" x14ac:dyDescent="0.2">
      <c r="D63" s="1"/>
      <c r="E63" s="1"/>
      <c r="F63" s="1"/>
    </row>
    <row r="64" spans="1:7" x14ac:dyDescent="0.2">
      <c r="D64" s="1"/>
      <c r="E64" s="1"/>
      <c r="F64" s="1"/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cols>
    <col min="1" max="256" width="8.832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cols>
    <col min="1" max="256" width="8.83203125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cols>
    <col min="1" max="256" width="8.8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Taul1</vt:lpstr>
      <vt:lpstr>Taul2</vt:lpstr>
      <vt:lpstr>Taul3</vt:lpstr>
      <vt:lpstr>Taul4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Microsoft Office User</cp:lastModifiedBy>
  <cp:lastPrinted>2012-11-30T08:09:58Z</cp:lastPrinted>
  <dcterms:created xsi:type="dcterms:W3CDTF">2012-11-29T11:18:10Z</dcterms:created>
  <dcterms:modified xsi:type="dcterms:W3CDTF">2021-06-09T12:13:56Z</dcterms:modified>
</cp:coreProperties>
</file>